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260" activeTab="4"/>
  </bookViews>
  <sheets>
    <sheet name="Цены № 1" sheetId="1" r:id="rId1"/>
    <sheet name="фин.деят.№2" sheetId="2" r:id="rId2"/>
    <sheet name="инвестиц№4" sheetId="3" r:id="rId3"/>
    <sheet name="№5" sheetId="4" r:id="rId4"/>
    <sheet name="№7" sheetId="5" r:id="rId5"/>
  </sheets>
  <externalReferences>
    <externalReference r:id="rId8"/>
  </externalReferences>
  <definedNames>
    <definedName name="kind_of_activity">'[1]TEHSHEET'!$B$19:$B$25</definedName>
    <definedName name="topl">'[1]tech'!$F$25:$F$51</definedName>
  </definedNames>
  <calcPr fullCalcOnLoad="1"/>
</workbook>
</file>

<file path=xl/sharedStrings.xml><?xml version="1.0" encoding="utf-8"?>
<sst xmlns="http://schemas.openxmlformats.org/spreadsheetml/2006/main" count="302" uniqueCount="222">
  <si>
    <t>Значение</t>
  </si>
  <si>
    <t xml:space="preserve">                        (наименование организации)</t>
  </si>
  <si>
    <t>N</t>
  </si>
  <si>
    <t>п/п</t>
  </si>
  <si>
    <t xml:space="preserve">Наименование  </t>
  </si>
  <si>
    <t>Срок окончания</t>
  </si>
  <si>
    <t>организации &lt;**&gt;</t>
  </si>
  <si>
    <t>Направление</t>
  </si>
  <si>
    <t xml:space="preserve">расходов  </t>
  </si>
  <si>
    <t xml:space="preserve">(указать  </t>
  </si>
  <si>
    <t>наименование</t>
  </si>
  <si>
    <t xml:space="preserve">услуг,   </t>
  </si>
  <si>
    <t xml:space="preserve">работ) &lt;**&gt; </t>
  </si>
  <si>
    <t xml:space="preserve">Объем  </t>
  </si>
  <si>
    <t>товаров,</t>
  </si>
  <si>
    <t xml:space="preserve">услуг  </t>
  </si>
  <si>
    <t>(указать</t>
  </si>
  <si>
    <t xml:space="preserve">ед.   </t>
  </si>
  <si>
    <t xml:space="preserve">изм.)  </t>
  </si>
  <si>
    <t>Стоимость</t>
  </si>
  <si>
    <t xml:space="preserve">товаров,  </t>
  </si>
  <si>
    <t>услуг, тыс.</t>
  </si>
  <si>
    <t xml:space="preserve">руб.    </t>
  </si>
  <si>
    <t xml:space="preserve">Способ      </t>
  </si>
  <si>
    <t xml:space="preserve">приобретения   </t>
  </si>
  <si>
    <t xml:space="preserve">                  Информация о порядке выполнения технологических , технических </t>
  </si>
  <si>
    <t>№ п/п</t>
  </si>
  <si>
    <t>Наименование показателя</t>
  </si>
  <si>
    <t>Единица измерения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</si>
  <si>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</si>
  <si>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</si>
  <si>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</si>
  <si>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</si>
  <si>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</si>
  <si>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</si>
  <si>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</si>
  <si>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</si>
  <si>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</si>
  <si>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</si>
  <si>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</si>
  <si>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</si>
  <si>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</si>
  <si>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</si>
  <si>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</si>
  <si>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</si>
  <si>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</si>
  <si>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</si>
  <si>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</si>
  <si>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</si>
  <si>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</si>
  <si>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</si>
  <si>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</si>
  <si>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</si>
  <si>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</si>
  <si>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</si>
  <si>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</si>
  <si>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</si>
  <si>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</si>
  <si>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</si>
  <si>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</si>
  <si>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</si>
  <si>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</si>
  <si>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</si>
  <si>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</si>
  <si>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</si>
  <si>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</si>
  <si>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</si>
  <si>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</si>
  <si>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</si>
  <si>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</si>
  <si>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</si>
  <si>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</si>
  <si>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</si>
  <si>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</si>
  <si>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</si>
  <si>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</si>
  <si>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</si>
  <si>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от регулируемого вида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</si>
  <si>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</si>
  <si>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</si>
  <si>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</si>
  <si>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</si>
  <si>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</si>
  <si>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</si>
  <si>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</si>
  <si>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</si>
  <si>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</si>
  <si>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</si>
  <si>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</si>
  <si>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</si>
  <si>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</si>
  <si>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</si>
  <si>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</si>
  <si>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</si>
  <si>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</si>
  <si>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</si>
  <si>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</si>
  <si>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</si>
  <si>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</si>
  <si>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</si>
  <si>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</si>
  <si>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</si>
  <si>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</si>
  <si>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</si>
  <si>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</si>
  <si>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</si>
  <si>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</si>
  <si>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</si>
  <si>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</si>
  <si>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</si>
  <si>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</si>
  <si>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</si>
  <si>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</si>
  <si>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</si>
  <si>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</si>
  <si>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</si>
  <si>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</si>
  <si>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</si>
  <si>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</si>
  <si>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</si>
  <si>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</si>
  <si>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</si>
  <si>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</si>
  <si>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</si>
  <si>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</si>
  <si>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</si>
  <si>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</si>
  <si>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</si>
  <si>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Комментарии</t>
  </si>
  <si>
    <t>Форма N 2-т</t>
  </si>
  <si>
    <t>Плановые значения</t>
  </si>
  <si>
    <t>Наименование инвестиционной программы</t>
  </si>
  <si>
    <t>х</t>
  </si>
  <si>
    <t>Цель инвестиционной программы</t>
  </si>
  <si>
    <t>Срок начала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</si>
  <si>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</si>
  <si>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</si>
  <si>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</si>
  <si>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Привлеченные средства(тыс. руб.), из них:</t>
  </si>
  <si>
    <t>Бюджетные средства (тыс. руб.) из них: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</si>
  <si>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</si>
  <si>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</si>
  <si>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</si>
  <si>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</si>
  <si>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</si>
  <si>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</si>
  <si>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Форма N 4-т</t>
  </si>
  <si>
    <t xml:space="preserve">Информация об инвестиционной программе и отчете об ее реализации </t>
  </si>
  <si>
    <t>Форма N 5-т</t>
  </si>
  <si>
    <t>Форма N 7-т</t>
  </si>
  <si>
    <t>Форма заявки на подключение к системе теплоснабжения</t>
  </si>
  <si>
    <t>Перечень и формы документов , представляемых одновременно с заявкой на подключение к системе теплоснабжения</t>
  </si>
  <si>
    <t>Телефоны и адреса службы , ответственной за прием и обработку заявок на подключение к сиситеме теплоснабжения</t>
  </si>
  <si>
    <t xml:space="preserve">передача и сбыт 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</si>
  <si>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</si>
  <si>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</si>
  <si>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</si>
  <si>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 xml:space="preserve">Цеховые расходы всего в том числе </t>
  </si>
  <si>
    <t>1.</t>
  </si>
  <si>
    <t>подрядный</t>
  </si>
  <si>
    <t>Материалы на текущий ремонт</t>
  </si>
  <si>
    <t>3.12</t>
  </si>
  <si>
    <t>Описание ( со ссылкой на нормативные правовые акты) порядка действий заявителя и регулируемой организации при подаче ,приеме , обработке заявки на подключение к системе теплоснабжения  , принятии решения и уведомления о принятом решении</t>
  </si>
  <si>
    <r>
      <t>При отрицательном решении ,</t>
    </r>
    <r>
      <rPr>
        <i/>
        <sz val="10"/>
        <rFont val="Arial"/>
        <family val="2"/>
      </rPr>
      <t xml:space="preserve"> отправляется письменный отказ (с уведомлением) , с указанием  основания или технической невозможности для подключения объекта.</t>
    </r>
  </si>
  <si>
    <t xml:space="preserve">                           и других мероприятий , связанных с подключением </t>
  </si>
  <si>
    <r>
      <t>для физических лиц</t>
    </r>
    <r>
      <rPr>
        <sz val="10"/>
        <rFont val="Arial"/>
        <family val="2"/>
      </rPr>
      <t xml:space="preserve"> - документы подтверждающие права собственности,  кадастровый паспорт, схема расположения объекта ,копия ИНН,копия паспорта</t>
    </r>
  </si>
  <si>
    <r>
      <t>для индивидуальных предпринимателей</t>
    </r>
    <r>
      <rPr>
        <i/>
        <sz val="10"/>
        <rFont val="Arial"/>
        <family val="2"/>
      </rPr>
      <t>- документы подтверждающие права собственности,  кадастровый паспорт, схема расположения объекта, копия ИНН, копия ОГРН,копия паспорта.</t>
    </r>
  </si>
  <si>
    <r>
      <t xml:space="preserve">для юридических лиц </t>
    </r>
    <r>
      <rPr>
        <i/>
        <sz val="10"/>
        <rFont val="Arial"/>
        <family val="2"/>
      </rPr>
      <t>-  документы подтверждающие права собственности,  кадастровый паспорт, схема расположения объекта, копия ИНН, копия ОГРН, уставная карточка предприятия с реквизитами, выписка ЕГРЮЛ,документы подверждающие полномочия подписанта.</t>
    </r>
  </si>
  <si>
    <t>Запланировано средств за I квартал-IV квартал (тыс.руб.)</t>
  </si>
  <si>
    <t>Использовано средств за I квартал-  IV квартал (тыс.руб.):</t>
  </si>
  <si>
    <t>Форма N 1-т</t>
  </si>
  <si>
    <t>Информация о ценах (тарифах) на теплоснабжение</t>
  </si>
  <si>
    <t>N п\п</t>
  </si>
  <si>
    <t>Наименование   показателя</t>
  </si>
  <si>
    <t xml:space="preserve">Ед.измер. </t>
  </si>
  <si>
    <t xml:space="preserve">Значение  </t>
  </si>
  <si>
    <t>Дата ввода</t>
  </si>
  <si>
    <t>Срок   действия</t>
  </si>
  <si>
    <t>Реквизиты   решения об установлении (от хх.хх.хххх №)</t>
  </si>
  <si>
    <t>Наименование регулирующего органа,принявшего решение об установлении тарифов и надбавок</t>
  </si>
  <si>
    <t>Источник   официального опубликования</t>
  </si>
  <si>
    <t>Население (тарифы указываются с НДС )</t>
  </si>
  <si>
    <t xml:space="preserve"> 1.1</t>
  </si>
  <si>
    <t xml:space="preserve">одноставочный </t>
  </si>
  <si>
    <t>руб/Гкал</t>
  </si>
  <si>
    <t xml:space="preserve">Региональная энергетическая комиссия Красноярского края </t>
  </si>
  <si>
    <t xml:space="preserve"> газета "Наш Красноярский край", "Официальный интернет-портал правовой информации Красноярского края")www.zakon.krskstate.ru"</t>
  </si>
  <si>
    <t xml:space="preserve"> 1.2</t>
  </si>
  <si>
    <t xml:space="preserve">Потребители ,в случае отсутствия дифференциации тарифов по схеме подключения  без НДС </t>
  </si>
  <si>
    <t xml:space="preserve"> 1.3</t>
  </si>
  <si>
    <t>Прочие            потребители</t>
  </si>
  <si>
    <t>руб/куб.м</t>
  </si>
  <si>
    <t>одноставочный</t>
  </si>
  <si>
    <t>двухставочный :</t>
  </si>
  <si>
    <t>ставка платы за потребление тепловой энергии</t>
  </si>
  <si>
    <t>ставка платы за содержание системы теплоснабжения</t>
  </si>
  <si>
    <t>руб/Гкал в мес.</t>
  </si>
  <si>
    <t>На основании Постановления Правительства от 16.04.2012 года №307 " О порядке подключения теплоснабжения и о внесении изменений в некоторые акты правительства Российской Федерации"</t>
  </si>
  <si>
    <t xml:space="preserve">                                 АО "Таймырбыт" </t>
  </si>
  <si>
    <t xml:space="preserve">АО "Таймырбыт" </t>
  </si>
  <si>
    <t xml:space="preserve">Общепроизводственные расходы </t>
  </si>
  <si>
    <t xml:space="preserve">Примечание : инвестиционных программ нет </t>
  </si>
  <si>
    <t>___________________________АО "Таймырбыт" ________________________________________________</t>
  </si>
  <si>
    <t xml:space="preserve"> Заявление  на подключение объекта  пишется в произвольной форме на имя  генерального директора                     АО Таймырбыт"</t>
  </si>
  <si>
    <r>
      <t xml:space="preserve"> При положительном  решении </t>
    </r>
    <r>
      <rPr>
        <i/>
        <sz val="10"/>
        <rFont val="Arial"/>
        <family val="2"/>
      </rPr>
      <t xml:space="preserve"> подготавливаются технические  условия (под роспись) на подключение к сетям  холодного водоснабжения с  приложением схемы и точки подключения.На основании технических условий производится техническое подключение к сетям.Заключение договора на теплоснабжение объекта с приложением акта разграничения балансовой принадлежности  и эксплуатационной  ответсвенности сторон. При наличии приборов учета производится их ввод в эксплуатацию и опламбирование специалистами энергосбыта ПТЭС АО "Таймырбыт"</t>
    </r>
  </si>
  <si>
    <t>Недополученные доходы прошлых периодов регулирования</t>
  </si>
  <si>
    <t xml:space="preserve">Необоснованная валовая выручка </t>
  </si>
  <si>
    <t xml:space="preserve"> 11.1</t>
  </si>
  <si>
    <t>24</t>
  </si>
  <si>
    <t>25</t>
  </si>
  <si>
    <t>и надбавках к этим ценам (тарифам) на 2018 год&lt;*&gt;</t>
  </si>
  <si>
    <t>с 01.01.2018года</t>
  </si>
  <si>
    <t>с  01.01.2018 по 30.06.2018</t>
  </si>
  <si>
    <t>с  01.07.2018  по 31.12.2018</t>
  </si>
  <si>
    <t xml:space="preserve">Приказ от 12.12.2017г №358-п </t>
  </si>
  <si>
    <t xml:space="preserve"> теплоснабжения  на _2018_ год</t>
  </si>
  <si>
    <t>в сфере теплоснабжения   на 2018 год</t>
  </si>
  <si>
    <t>Информация о расходах на ремонт (текущий и капитальный) объектов теплоснабжения  основных производственных средств на услуги производственного характера,выполняемые по договорам с организациями на проведение регламентных работ в рамках технологического процесса     на 2018 год  АО "Таймырбыт"</t>
  </si>
  <si>
    <t xml:space="preserve">Капитальный ремонт трубопроводов теплосети от магистральных трубопроводов тепдосети по ул.Островкого  до жилых домов по  ул.Ленина 16.18 </t>
  </si>
  <si>
    <t>Д 219- 86м,Д159мм-248м,Д108мм- 12м,Д57-42м</t>
  </si>
  <si>
    <t xml:space="preserve">                          к системе теплоснабжения  на  2018 год</t>
  </si>
  <si>
    <t xml:space="preserve"> г.Дудинка ул.Матросова 14                                                                                                                                                              директор ПТЭС АО"Таймырбыт" (39191)  5-82-88                                                                                                   технический отдел ПТЭС АО "Таймырбыт"  ул.Матросова дом 14  (39191) 5-84-26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</si>
</sst>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0"/>
    <numFmt numFmtId="189" formatCode="0.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Courier New"/>
      <family val="3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Font="1" applyAlignment="1">
      <alignment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10" fillId="34" borderId="38" xfId="55" applyFont="1" applyFill="1" applyBorder="1" applyProtection="1">
      <alignment/>
      <protection/>
    </xf>
    <xf numFmtId="0" fontId="11" fillId="34" borderId="39" xfId="42" applyFont="1" applyFill="1" applyBorder="1" applyAlignment="1" applyProtection="1">
      <alignment vertical="center"/>
      <protection/>
    </xf>
    <xf numFmtId="0" fontId="10" fillId="34" borderId="39" xfId="55" applyFont="1" applyFill="1" applyBorder="1" applyProtection="1">
      <alignment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0" applyFont="1" applyFill="1" applyBorder="1" applyAlignment="1" applyProtection="1">
      <alignment horizontal="left" vertical="center" wrapText="1" indent="2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left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187" fontId="2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25" xfId="54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4" xfId="55" applyFont="1" applyFill="1" applyBorder="1" applyAlignment="1" applyProtection="1">
      <alignment horizontal="center"/>
      <protection/>
    </xf>
    <xf numFmtId="186" fontId="2" fillId="0" borderId="20" xfId="0" applyNumberFormat="1" applyFont="1" applyFill="1" applyBorder="1" applyAlignment="1" applyProtection="1">
      <alignment horizontal="center" vertical="center"/>
      <protection locked="0"/>
    </xf>
    <xf numFmtId="186" fontId="2" fillId="0" borderId="20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4" xfId="53" applyNumberFormat="1" applyFont="1" applyFill="1" applyBorder="1" applyAlignment="1" applyProtection="1">
      <alignment vertical="center" wrapText="1"/>
      <protection locked="0"/>
    </xf>
    <xf numFmtId="2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27" xfId="0" applyNumberFormat="1" applyFont="1" applyFill="1" applyBorder="1" applyAlignment="1" applyProtection="1">
      <alignment horizontal="center" vertical="center"/>
      <protection/>
    </xf>
    <xf numFmtId="4" fontId="2" fillId="0" borderId="40" xfId="0" applyNumberFormat="1" applyFont="1" applyFill="1" applyBorder="1" applyAlignment="1" applyProtection="1">
      <alignment horizontal="center" vertical="center"/>
      <protection/>
    </xf>
    <xf numFmtId="4" fontId="2" fillId="0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center" wrapText="1"/>
    </xf>
    <xf numFmtId="14" fontId="2" fillId="0" borderId="14" xfId="0" applyNumberFormat="1" applyFont="1" applyBorder="1" applyAlignment="1">
      <alignment vertical="center" wrapText="1"/>
    </xf>
    <xf numFmtId="0" fontId="16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4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 applyProtection="1">
      <alignment horizontal="left" vertical="center" wrapText="1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left" vertical="center" wrapText="1"/>
      <protection/>
    </xf>
    <xf numFmtId="0" fontId="2" fillId="33" borderId="50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left" vertical="center" wrapText="1"/>
      <protection/>
    </xf>
    <xf numFmtId="0" fontId="2" fillId="33" borderId="45" xfId="0" applyFont="1" applyFill="1" applyBorder="1" applyAlignment="1" applyProtection="1">
      <alignment horizontal="left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49" fontId="2" fillId="33" borderId="51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left" vertical="center" wrapText="1" indent="2"/>
      <protection locked="0"/>
    </xf>
    <xf numFmtId="0" fontId="2" fillId="0" borderId="52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45" xfId="0" applyFont="1" applyFill="1" applyBorder="1" applyAlignment="1" applyProtection="1">
      <alignment horizontal="left" vertical="center" wrapText="1" indent="1"/>
      <protection/>
    </xf>
    <xf numFmtId="0" fontId="2" fillId="33" borderId="29" xfId="0" applyFont="1" applyFill="1" applyBorder="1" applyAlignment="1" applyProtection="1">
      <alignment horizontal="left" vertical="center" wrapText="1" indent="1"/>
      <protection/>
    </xf>
    <xf numFmtId="0" fontId="2" fillId="33" borderId="45" xfId="0" applyFont="1" applyFill="1" applyBorder="1" applyAlignment="1" applyProtection="1">
      <alignment horizontal="left" vertical="center" wrapText="1" indent="1"/>
      <protection/>
    </xf>
    <xf numFmtId="0" fontId="2" fillId="33" borderId="29" xfId="0" applyFont="1" applyFill="1" applyBorder="1" applyAlignment="1" applyProtection="1">
      <alignment horizontal="left" vertical="center" wrapText="1" indent="2"/>
      <protection/>
    </xf>
    <xf numFmtId="0" fontId="2" fillId="33" borderId="45" xfId="0" applyFont="1" applyFill="1" applyBorder="1" applyAlignment="1" applyProtection="1">
      <alignment horizontal="left" vertical="center" wrapText="1" indent="2"/>
      <protection/>
    </xf>
    <xf numFmtId="0" fontId="2" fillId="33" borderId="29" xfId="0" applyFont="1" applyFill="1" applyBorder="1" applyAlignment="1" applyProtection="1">
      <alignment vertical="center" wrapText="1"/>
      <protection/>
    </xf>
    <xf numFmtId="0" fontId="2" fillId="33" borderId="45" xfId="0" applyFont="1" applyFill="1" applyBorder="1" applyAlignment="1" applyProtection="1">
      <alignment vertical="center" wrapText="1"/>
      <protection/>
    </xf>
    <xf numFmtId="0" fontId="2" fillId="0" borderId="29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Обычный_Котёл Сбыт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5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6">
      <selection activeCell="G16" sqref="G16"/>
    </sheetView>
  </sheetViews>
  <sheetFormatPr defaultColWidth="9.140625" defaultRowHeight="12.75"/>
  <cols>
    <col min="1" max="1" width="19.57421875" style="0" customWidth="1"/>
    <col min="2" max="2" width="48.7109375" style="0" customWidth="1"/>
    <col min="3" max="3" width="14.00390625" style="0" customWidth="1"/>
    <col min="4" max="4" width="11.7109375" style="0" customWidth="1"/>
    <col min="5" max="5" width="17.140625" style="0" customWidth="1"/>
    <col min="6" max="6" width="17.28125" style="0" customWidth="1"/>
    <col min="7" max="7" width="32.421875" style="0" customWidth="1"/>
    <col min="8" max="8" width="27.7109375" style="0" customWidth="1"/>
    <col min="9" max="9" width="29.00390625" style="0" customWidth="1"/>
  </cols>
  <sheetData>
    <row r="1" spans="1:8" ht="15.75">
      <c r="A1" s="1"/>
      <c r="H1" s="11" t="s">
        <v>170</v>
      </c>
    </row>
    <row r="2" ht="15.75">
      <c r="B2" s="12" t="s">
        <v>171</v>
      </c>
    </row>
    <row r="3" ht="15.75">
      <c r="B3" s="12" t="s">
        <v>210</v>
      </c>
    </row>
    <row r="4" ht="15.75">
      <c r="B4" s="98" t="s">
        <v>198</v>
      </c>
    </row>
    <row r="5" ht="15.75">
      <c r="A5" s="1"/>
    </row>
    <row r="6" spans="1:5" ht="15.75">
      <c r="A6" s="99"/>
      <c r="B6" s="98"/>
      <c r="C6" s="100"/>
      <c r="D6" s="100"/>
      <c r="E6" s="100"/>
    </row>
    <row r="7" spans="1:5" ht="13.5">
      <c r="A7" s="99"/>
      <c r="B7" s="100"/>
      <c r="C7" s="100"/>
      <c r="D7" s="100"/>
      <c r="E7" s="100"/>
    </row>
    <row r="8" ht="15.75">
      <c r="A8" s="1"/>
    </row>
    <row r="9" spans="1:9" ht="118.5" customHeight="1">
      <c r="A9" s="101" t="s">
        <v>172</v>
      </c>
      <c r="B9" s="101" t="s">
        <v>173</v>
      </c>
      <c r="C9" s="102" t="s">
        <v>174</v>
      </c>
      <c r="D9" s="102" t="s">
        <v>175</v>
      </c>
      <c r="E9" s="102" t="s">
        <v>176</v>
      </c>
      <c r="F9" s="102" t="s">
        <v>177</v>
      </c>
      <c r="G9" s="102" t="s">
        <v>178</v>
      </c>
      <c r="H9" s="102" t="s">
        <v>179</v>
      </c>
      <c r="I9" s="102" t="s">
        <v>180</v>
      </c>
    </row>
    <row r="10" spans="1:9" ht="15.75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5">
        <v>9</v>
      </c>
    </row>
    <row r="11" spans="1:9" ht="15.75">
      <c r="A11" s="106">
        <v>1</v>
      </c>
      <c r="B11" s="107" t="s">
        <v>181</v>
      </c>
      <c r="C11" s="10"/>
      <c r="D11" s="10"/>
      <c r="E11" s="10"/>
      <c r="F11" s="10"/>
      <c r="G11" s="10"/>
      <c r="H11" s="10"/>
      <c r="I11" s="10"/>
    </row>
    <row r="12" spans="1:9" ht="78" customHeight="1">
      <c r="A12" s="101" t="s">
        <v>182</v>
      </c>
      <c r="B12" s="108" t="s">
        <v>183</v>
      </c>
      <c r="C12" s="102" t="s">
        <v>184</v>
      </c>
      <c r="D12" s="101">
        <v>1420.87</v>
      </c>
      <c r="E12" s="109" t="s">
        <v>211</v>
      </c>
      <c r="F12" s="102" t="s">
        <v>212</v>
      </c>
      <c r="G12" s="102" t="s">
        <v>214</v>
      </c>
      <c r="H12" s="10" t="s">
        <v>185</v>
      </c>
      <c r="I12" s="10" t="s">
        <v>186</v>
      </c>
    </row>
    <row r="13" spans="1:9" ht="79.5" customHeight="1">
      <c r="A13" s="101"/>
      <c r="B13" s="108" t="s">
        <v>183</v>
      </c>
      <c r="C13" s="102" t="s">
        <v>184</v>
      </c>
      <c r="D13" s="101">
        <v>1476.29</v>
      </c>
      <c r="E13" s="109" t="s">
        <v>211</v>
      </c>
      <c r="F13" s="102" t="s">
        <v>213</v>
      </c>
      <c r="G13" s="102" t="s">
        <v>214</v>
      </c>
      <c r="H13" s="10" t="s">
        <v>185</v>
      </c>
      <c r="I13" s="10" t="s">
        <v>186</v>
      </c>
    </row>
    <row r="14" spans="1:9" ht="47.25">
      <c r="A14" s="101" t="s">
        <v>187</v>
      </c>
      <c r="B14" s="110" t="s">
        <v>188</v>
      </c>
      <c r="C14" s="102" t="s">
        <v>184</v>
      </c>
      <c r="D14" s="10"/>
      <c r="E14" s="10"/>
      <c r="F14" s="10"/>
      <c r="G14" s="10"/>
      <c r="H14" s="10"/>
      <c r="I14" s="10"/>
    </row>
    <row r="15" spans="1:9" ht="78.75">
      <c r="A15" s="101"/>
      <c r="B15" s="102" t="s">
        <v>183</v>
      </c>
      <c r="C15" s="102" t="s">
        <v>184</v>
      </c>
      <c r="D15" s="101">
        <v>1204.13</v>
      </c>
      <c r="E15" s="109" t="s">
        <v>211</v>
      </c>
      <c r="F15" s="102" t="s">
        <v>212</v>
      </c>
      <c r="G15" s="102" t="s">
        <v>214</v>
      </c>
      <c r="H15" s="10" t="s">
        <v>185</v>
      </c>
      <c r="I15" s="10" t="s">
        <v>186</v>
      </c>
    </row>
    <row r="16" spans="1:9" ht="78.75">
      <c r="A16" s="101"/>
      <c r="B16" s="102" t="s">
        <v>183</v>
      </c>
      <c r="C16" s="102" t="s">
        <v>184</v>
      </c>
      <c r="D16" s="101">
        <v>1251.09</v>
      </c>
      <c r="E16" s="109" t="s">
        <v>211</v>
      </c>
      <c r="F16" s="102" t="s">
        <v>213</v>
      </c>
      <c r="G16" s="102" t="s">
        <v>214</v>
      </c>
      <c r="H16" s="10" t="s">
        <v>185</v>
      </c>
      <c r="I16" s="10" t="s">
        <v>186</v>
      </c>
    </row>
    <row r="17" spans="1:9" ht="15.75" hidden="1">
      <c r="A17" s="101" t="s">
        <v>189</v>
      </c>
      <c r="B17" s="111" t="s">
        <v>190</v>
      </c>
      <c r="C17" s="102" t="s">
        <v>191</v>
      </c>
      <c r="D17" s="10"/>
      <c r="E17" s="10"/>
      <c r="F17" s="10"/>
      <c r="G17" s="10"/>
      <c r="H17" s="10"/>
      <c r="I17" s="10"/>
    </row>
    <row r="18" spans="1:9" ht="15.75" hidden="1">
      <c r="A18" s="101"/>
      <c r="B18" s="10" t="s">
        <v>192</v>
      </c>
      <c r="C18" s="102" t="s">
        <v>184</v>
      </c>
      <c r="D18" s="101"/>
      <c r="E18" s="109"/>
      <c r="F18" s="102"/>
      <c r="G18" s="10"/>
      <c r="H18" s="10"/>
      <c r="I18" s="10"/>
    </row>
    <row r="19" spans="1:9" ht="15.75" hidden="1">
      <c r="A19" s="101"/>
      <c r="B19" s="10" t="s">
        <v>193</v>
      </c>
      <c r="C19" s="102" t="s">
        <v>184</v>
      </c>
      <c r="D19" s="10"/>
      <c r="E19" s="10"/>
      <c r="F19" s="10"/>
      <c r="G19" s="10"/>
      <c r="H19" s="10"/>
      <c r="I19" s="10"/>
    </row>
    <row r="20" spans="1:9" ht="31.5" hidden="1">
      <c r="A20" s="101"/>
      <c r="B20" s="111" t="s">
        <v>194</v>
      </c>
      <c r="C20" s="102" t="s">
        <v>184</v>
      </c>
      <c r="D20" s="10"/>
      <c r="E20" s="10"/>
      <c r="F20" s="10"/>
      <c r="G20" s="10"/>
      <c r="H20" s="10"/>
      <c r="I20" s="10"/>
    </row>
    <row r="21" spans="1:9" ht="31.5" hidden="1">
      <c r="A21" s="101"/>
      <c r="B21" s="111" t="s">
        <v>195</v>
      </c>
      <c r="C21" s="102" t="s">
        <v>196</v>
      </c>
      <c r="D21" s="10"/>
      <c r="E21" s="10"/>
      <c r="F21" s="10"/>
      <c r="G21" s="10"/>
      <c r="H21" s="10"/>
      <c r="I21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3">
      <selection activeCell="E45" sqref="E45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49.28125" style="0" customWidth="1"/>
    <col min="4" max="4" width="12.421875" style="0" customWidth="1"/>
    <col min="5" max="5" width="24.28125" style="0" customWidth="1"/>
    <col min="6" max="6" width="10.140625" style="0" bestFit="1" customWidth="1"/>
  </cols>
  <sheetData>
    <row r="1" ht="15.75">
      <c r="E1" s="11" t="s">
        <v>129</v>
      </c>
    </row>
    <row r="2" spans="2:4" ht="15.75">
      <c r="B2" s="116" t="s">
        <v>154</v>
      </c>
      <c r="C2" s="116"/>
      <c r="D2" s="116"/>
    </row>
    <row r="3" spans="2:4" ht="15.75">
      <c r="B3" s="116" t="s">
        <v>155</v>
      </c>
      <c r="C3" s="116"/>
      <c r="D3" s="116"/>
    </row>
    <row r="4" spans="2:4" ht="15.75">
      <c r="B4" s="116" t="s">
        <v>156</v>
      </c>
      <c r="C4" s="116"/>
      <c r="D4" s="116"/>
    </row>
    <row r="5" spans="2:4" ht="15.75">
      <c r="B5" s="116" t="s">
        <v>215</v>
      </c>
      <c r="C5" s="116"/>
      <c r="D5" s="116"/>
    </row>
    <row r="6" spans="2:4" ht="15.75">
      <c r="B6" s="116" t="s">
        <v>199</v>
      </c>
      <c r="C6" s="116"/>
      <c r="D6" s="116"/>
    </row>
    <row r="7" spans="2:3" ht="13.5">
      <c r="B7" s="2"/>
      <c r="C7" s="64"/>
    </row>
    <row r="8" ht="13.5">
      <c r="B8" s="2"/>
    </row>
    <row r="9" ht="15.75">
      <c r="B9" s="16"/>
    </row>
    <row r="10" ht="13.5" thickBot="1"/>
    <row r="11" spans="1:5" ht="32.25" thickBot="1">
      <c r="A11" s="33" t="s">
        <v>26</v>
      </c>
      <c r="B11" s="119" t="s">
        <v>27</v>
      </c>
      <c r="C11" s="120"/>
      <c r="D11" s="34" t="s">
        <v>28</v>
      </c>
      <c r="E11" s="35" t="s">
        <v>0</v>
      </c>
    </row>
    <row r="12" spans="1:5" ht="16.5" thickBot="1">
      <c r="A12" s="36">
        <v>1</v>
      </c>
      <c r="B12" s="119">
        <f>A12+1</f>
        <v>2</v>
      </c>
      <c r="C12" s="120"/>
      <c r="D12" s="37">
        <f>B12+1</f>
        <v>3</v>
      </c>
      <c r="E12" s="38">
        <f>D12+1</f>
        <v>4</v>
      </c>
    </row>
    <row r="13" spans="1:5" ht="31.5" customHeight="1">
      <c r="A13" s="29">
        <v>1</v>
      </c>
      <c r="B13" s="121" t="s">
        <v>29</v>
      </c>
      <c r="C13" s="122"/>
      <c r="D13" s="30" t="s">
        <v>30</v>
      </c>
      <c r="E13" s="70" t="s">
        <v>153</v>
      </c>
    </row>
    <row r="14" spans="1:6" ht="15.75">
      <c r="A14" s="31">
        <v>2</v>
      </c>
      <c r="B14" s="123" t="s">
        <v>31</v>
      </c>
      <c r="C14" s="124"/>
      <c r="D14" s="32" t="s">
        <v>32</v>
      </c>
      <c r="E14" s="71">
        <v>379588.94</v>
      </c>
      <c r="F14" s="93">
        <f>E15+E44+E45</f>
        <v>379588.94</v>
      </c>
    </row>
    <row r="15" spans="1:6" ht="27.75" customHeight="1">
      <c r="A15" s="31">
        <v>3</v>
      </c>
      <c r="B15" s="117" t="s">
        <v>33</v>
      </c>
      <c r="C15" s="118"/>
      <c r="D15" s="32" t="s">
        <v>32</v>
      </c>
      <c r="E15" s="72">
        <v>373852.88</v>
      </c>
      <c r="F15" s="93"/>
    </row>
    <row r="16" spans="1:5" ht="15.75">
      <c r="A16" s="31" t="s">
        <v>34</v>
      </c>
      <c r="B16" s="131" t="s">
        <v>35</v>
      </c>
      <c r="C16" s="132"/>
      <c r="D16" s="32" t="s">
        <v>32</v>
      </c>
      <c r="E16" s="71">
        <v>333306.12</v>
      </c>
    </row>
    <row r="17" spans="1:5" ht="15.75">
      <c r="A17" s="31" t="s">
        <v>36</v>
      </c>
      <c r="B17" s="131" t="s">
        <v>37</v>
      </c>
      <c r="C17" s="132"/>
      <c r="D17" s="32" t="s">
        <v>32</v>
      </c>
      <c r="E17" s="72">
        <f>SUMIF(C18:C22,C18,E18:E22)</f>
        <v>0</v>
      </c>
    </row>
    <row r="18" spans="1:5" ht="15.75">
      <c r="A18" s="125" t="s">
        <v>38</v>
      </c>
      <c r="B18" s="128"/>
      <c r="C18" s="50" t="s">
        <v>19</v>
      </c>
      <c r="D18" s="82" t="s">
        <v>32</v>
      </c>
      <c r="E18" s="73"/>
    </row>
    <row r="19" spans="1:5" ht="15.75">
      <c r="A19" s="126"/>
      <c r="B19" s="129"/>
      <c r="C19" s="81" t="s">
        <v>39</v>
      </c>
      <c r="D19" s="83">
        <f>IF(F19,"",F20)</f>
        <v>0</v>
      </c>
      <c r="E19" s="73"/>
    </row>
    <row r="20" spans="1:5" ht="31.5">
      <c r="A20" s="126"/>
      <c r="B20" s="129"/>
      <c r="C20" s="50" t="s">
        <v>40</v>
      </c>
      <c r="D20" s="32" t="s">
        <v>32</v>
      </c>
      <c r="E20" s="72">
        <f>IF(E19="",0,IF(E19=0,0,E18/E19))</f>
        <v>0</v>
      </c>
    </row>
    <row r="21" spans="1:5" ht="21.75" customHeight="1">
      <c r="A21" s="127"/>
      <c r="B21" s="130"/>
      <c r="C21" s="81" t="s">
        <v>41</v>
      </c>
      <c r="D21" s="41" t="s">
        <v>30</v>
      </c>
      <c r="E21" s="74"/>
    </row>
    <row r="22" spans="1:5" ht="15.75" hidden="1">
      <c r="A22" s="42"/>
      <c r="B22" s="43" t="s">
        <v>42</v>
      </c>
      <c r="C22" s="44"/>
      <c r="D22" s="44"/>
      <c r="E22" s="75"/>
    </row>
    <row r="23" spans="1:5" ht="34.5" customHeight="1">
      <c r="A23" s="29" t="s">
        <v>43</v>
      </c>
      <c r="B23" s="133" t="s">
        <v>44</v>
      </c>
      <c r="C23" s="134"/>
      <c r="D23" s="32" t="s">
        <v>32</v>
      </c>
      <c r="E23" s="113">
        <v>2778.14</v>
      </c>
    </row>
    <row r="24" spans="1:5" ht="17.25" customHeight="1">
      <c r="A24" s="29" t="s">
        <v>45</v>
      </c>
      <c r="B24" s="135" t="s">
        <v>46</v>
      </c>
      <c r="C24" s="136"/>
      <c r="D24" s="32" t="s">
        <v>47</v>
      </c>
      <c r="E24" s="95">
        <f>IF(E25=0,0,E23/E25)</f>
        <v>1.8800204098481577</v>
      </c>
    </row>
    <row r="25" spans="1:5" ht="15.75">
      <c r="A25" s="31" t="s">
        <v>48</v>
      </c>
      <c r="B25" s="135" t="s">
        <v>49</v>
      </c>
      <c r="C25" s="136"/>
      <c r="D25" s="32" t="s">
        <v>50</v>
      </c>
      <c r="E25" s="71">
        <v>1477.718</v>
      </c>
    </row>
    <row r="26" spans="1:5" ht="32.25" customHeight="1">
      <c r="A26" s="31" t="s">
        <v>51</v>
      </c>
      <c r="B26" s="133" t="s">
        <v>52</v>
      </c>
      <c r="C26" s="134"/>
      <c r="D26" s="32" t="s">
        <v>32</v>
      </c>
      <c r="E26" s="71"/>
    </row>
    <row r="27" spans="1:5" ht="15.75">
      <c r="A27" s="31" t="s">
        <v>53</v>
      </c>
      <c r="B27" s="133" t="s">
        <v>54</v>
      </c>
      <c r="C27" s="134"/>
      <c r="D27" s="32" t="s">
        <v>32</v>
      </c>
      <c r="E27" s="71"/>
    </row>
    <row r="28" spans="1:5" ht="15.75">
      <c r="A28" s="31" t="s">
        <v>55</v>
      </c>
      <c r="B28" s="123" t="s">
        <v>56</v>
      </c>
      <c r="C28" s="124"/>
      <c r="D28" s="32" t="s">
        <v>32</v>
      </c>
      <c r="E28" s="71">
        <v>12175.3</v>
      </c>
    </row>
    <row r="29" spans="1:5" ht="15.75">
      <c r="A29" s="31" t="s">
        <v>57</v>
      </c>
      <c r="B29" s="123" t="s">
        <v>58</v>
      </c>
      <c r="C29" s="124"/>
      <c r="D29" s="32" t="s">
        <v>32</v>
      </c>
      <c r="E29" s="71">
        <v>3497.48</v>
      </c>
    </row>
    <row r="30" spans="1:5" ht="39.75" customHeight="1">
      <c r="A30" s="31" t="s">
        <v>59</v>
      </c>
      <c r="B30" s="133" t="s">
        <v>60</v>
      </c>
      <c r="C30" s="134"/>
      <c r="D30" s="32" t="s">
        <v>32</v>
      </c>
      <c r="E30" s="71"/>
    </row>
    <row r="31" spans="1:5" ht="29.25" customHeight="1">
      <c r="A31" s="31" t="s">
        <v>61</v>
      </c>
      <c r="B31" s="135" t="s">
        <v>62</v>
      </c>
      <c r="C31" s="136"/>
      <c r="D31" s="32" t="s">
        <v>32</v>
      </c>
      <c r="E31" s="71"/>
    </row>
    <row r="32" spans="1:5" ht="25.5" customHeight="1">
      <c r="A32" s="31" t="s">
        <v>63</v>
      </c>
      <c r="B32" s="133" t="s">
        <v>157</v>
      </c>
      <c r="C32" s="134"/>
      <c r="D32" s="32" t="s">
        <v>32</v>
      </c>
      <c r="E32" s="71">
        <v>2911.71</v>
      </c>
    </row>
    <row r="33" spans="1:5" ht="15.75">
      <c r="A33" s="31" t="s">
        <v>64</v>
      </c>
      <c r="B33" s="135" t="s">
        <v>65</v>
      </c>
      <c r="C33" s="136"/>
      <c r="D33" s="32" t="s">
        <v>32</v>
      </c>
      <c r="E33" s="71">
        <v>1707.71</v>
      </c>
    </row>
    <row r="34" spans="1:5" ht="15.75">
      <c r="A34" s="31" t="s">
        <v>66</v>
      </c>
      <c r="B34" s="135" t="s">
        <v>67</v>
      </c>
      <c r="C34" s="136"/>
      <c r="D34" s="32" t="s">
        <v>32</v>
      </c>
      <c r="E34" s="71">
        <v>516.9</v>
      </c>
    </row>
    <row r="35" spans="1:5" ht="15.75">
      <c r="A35" s="31" t="s">
        <v>68</v>
      </c>
      <c r="B35" s="133" t="s">
        <v>200</v>
      </c>
      <c r="C35" s="134"/>
      <c r="D35" s="32" t="s">
        <v>32</v>
      </c>
      <c r="E35" s="71">
        <v>2897.76</v>
      </c>
    </row>
    <row r="36" spans="1:5" ht="15.75">
      <c r="A36" s="31" t="s">
        <v>70</v>
      </c>
      <c r="B36" s="133" t="s">
        <v>69</v>
      </c>
      <c r="C36" s="134"/>
      <c r="D36" s="32" t="s">
        <v>32</v>
      </c>
      <c r="E36" s="71">
        <v>4507.02</v>
      </c>
    </row>
    <row r="37" spans="1:5" ht="16.5" customHeight="1">
      <c r="A37" s="31" t="s">
        <v>72</v>
      </c>
      <c r="B37" s="133" t="s">
        <v>71</v>
      </c>
      <c r="C37" s="134"/>
      <c r="D37" s="32" t="s">
        <v>32</v>
      </c>
      <c r="E37" s="71">
        <f>4296.02+694.1</f>
        <v>4990.120000000001</v>
      </c>
    </row>
    <row r="38" spans="1:5" ht="57" customHeight="1">
      <c r="A38" s="31" t="s">
        <v>161</v>
      </c>
      <c r="B38" s="133" t="s">
        <v>73</v>
      </c>
      <c r="C38" s="134"/>
      <c r="D38" s="32" t="s">
        <v>32</v>
      </c>
      <c r="E38" s="71">
        <v>2300.5</v>
      </c>
    </row>
    <row r="39" spans="1:5" ht="15.75">
      <c r="A39" s="31" t="s">
        <v>74</v>
      </c>
      <c r="B39" s="137" t="s">
        <v>75</v>
      </c>
      <c r="C39" s="138"/>
      <c r="D39" s="32" t="s">
        <v>32</v>
      </c>
      <c r="E39" s="71">
        <v>0</v>
      </c>
    </row>
    <row r="40" spans="1:5" ht="15.75">
      <c r="A40" s="31" t="s">
        <v>76</v>
      </c>
      <c r="B40" s="137" t="s">
        <v>77</v>
      </c>
      <c r="C40" s="138"/>
      <c r="D40" s="32" t="s">
        <v>32</v>
      </c>
      <c r="E40" s="71"/>
    </row>
    <row r="41" spans="1:5" ht="15.75">
      <c r="A41" s="31" t="s">
        <v>78</v>
      </c>
      <c r="B41" s="133" t="s">
        <v>79</v>
      </c>
      <c r="C41" s="134"/>
      <c r="D41" s="32" t="s">
        <v>32</v>
      </c>
      <c r="E41" s="71"/>
    </row>
    <row r="42" spans="1:5" ht="15.75">
      <c r="A42" s="31" t="s">
        <v>80</v>
      </c>
      <c r="B42" s="137" t="s">
        <v>81</v>
      </c>
      <c r="C42" s="138"/>
      <c r="D42" s="32" t="s">
        <v>32</v>
      </c>
      <c r="E42" s="71">
        <v>0</v>
      </c>
    </row>
    <row r="43" spans="1:5" ht="15.75">
      <c r="A43" s="31" t="s">
        <v>82</v>
      </c>
      <c r="B43" s="133" t="s">
        <v>83</v>
      </c>
      <c r="C43" s="134"/>
      <c r="D43" s="32" t="s">
        <v>32</v>
      </c>
      <c r="E43" s="71">
        <v>0</v>
      </c>
    </row>
    <row r="44" spans="1:5" ht="25.5" customHeight="1">
      <c r="A44" s="31" t="s">
        <v>84</v>
      </c>
      <c r="B44" s="139" t="s">
        <v>205</v>
      </c>
      <c r="C44" s="140"/>
      <c r="D44" s="32" t="s">
        <v>32</v>
      </c>
      <c r="E44" s="71">
        <v>5736.06</v>
      </c>
    </row>
    <row r="45" spans="1:5" ht="15.75">
      <c r="A45" s="31" t="s">
        <v>87</v>
      </c>
      <c r="B45" s="141" t="s">
        <v>206</v>
      </c>
      <c r="C45" s="142"/>
      <c r="D45" s="32" t="s">
        <v>32</v>
      </c>
      <c r="E45" s="71"/>
    </row>
    <row r="46" spans="1:5" ht="15.75">
      <c r="A46" s="31" t="s">
        <v>89</v>
      </c>
      <c r="B46" s="137" t="s">
        <v>85</v>
      </c>
      <c r="C46" s="138"/>
      <c r="D46" s="32" t="s">
        <v>86</v>
      </c>
      <c r="E46" s="71">
        <v>0</v>
      </c>
    </row>
    <row r="47" spans="1:5" ht="15.75">
      <c r="A47" s="31" t="s">
        <v>93</v>
      </c>
      <c r="B47" s="137" t="s">
        <v>88</v>
      </c>
      <c r="C47" s="138"/>
      <c r="D47" s="32" t="s">
        <v>86</v>
      </c>
      <c r="E47" s="76">
        <v>120.082</v>
      </c>
    </row>
    <row r="48" spans="1:5" ht="15.75">
      <c r="A48" s="31" t="s">
        <v>95</v>
      </c>
      <c r="B48" s="137" t="s">
        <v>90</v>
      </c>
      <c r="C48" s="138"/>
      <c r="D48" s="32" t="s">
        <v>91</v>
      </c>
      <c r="E48" s="71"/>
    </row>
    <row r="49" spans="1:5" ht="15.75">
      <c r="A49" s="31" t="s">
        <v>207</v>
      </c>
      <c r="B49" s="123" t="s">
        <v>92</v>
      </c>
      <c r="C49" s="124"/>
      <c r="D49" s="32" t="s">
        <v>91</v>
      </c>
      <c r="E49" s="71"/>
    </row>
    <row r="50" spans="1:5" ht="15.75">
      <c r="A50" s="31" t="s">
        <v>97</v>
      </c>
      <c r="B50" s="137" t="s">
        <v>94</v>
      </c>
      <c r="C50" s="138"/>
      <c r="D50" s="32" t="s">
        <v>91</v>
      </c>
      <c r="E50" s="76">
        <v>334.402</v>
      </c>
    </row>
    <row r="51" spans="1:5" ht="15.75">
      <c r="A51" s="31" t="s">
        <v>100</v>
      </c>
      <c r="B51" s="137" t="s">
        <v>96</v>
      </c>
      <c r="C51" s="138"/>
      <c r="D51" s="32" t="s">
        <v>91</v>
      </c>
      <c r="E51" s="77">
        <v>309.897</v>
      </c>
    </row>
    <row r="52" spans="1:5" ht="15.75">
      <c r="A52" s="31" t="s">
        <v>103</v>
      </c>
      <c r="B52" s="137" t="s">
        <v>98</v>
      </c>
      <c r="C52" s="138"/>
      <c r="D52" s="32" t="s">
        <v>99</v>
      </c>
      <c r="E52" s="71">
        <f>(E50-E51)/E50*100</f>
        <v>7.328006411444907</v>
      </c>
    </row>
    <row r="53" spans="1:7" ht="15.75">
      <c r="A53" s="31" t="s">
        <v>106</v>
      </c>
      <c r="B53" s="123" t="s">
        <v>101</v>
      </c>
      <c r="C53" s="124"/>
      <c r="D53" s="32" t="s">
        <v>102</v>
      </c>
      <c r="E53" s="76">
        <f>E50-E51</f>
        <v>24.504999999999995</v>
      </c>
      <c r="F53" s="94"/>
      <c r="G53" s="96"/>
    </row>
    <row r="54" spans="1:5" ht="15.75">
      <c r="A54" s="31" t="s">
        <v>108</v>
      </c>
      <c r="B54" s="137" t="s">
        <v>104</v>
      </c>
      <c r="C54" s="138"/>
      <c r="D54" s="32" t="s">
        <v>105</v>
      </c>
      <c r="E54" s="78">
        <v>40.738</v>
      </c>
    </row>
    <row r="55" spans="1:5" ht="15.75">
      <c r="A55" s="31" t="s">
        <v>111</v>
      </c>
      <c r="B55" s="137" t="s">
        <v>107</v>
      </c>
      <c r="C55" s="138"/>
      <c r="D55" s="32" t="s">
        <v>105</v>
      </c>
      <c r="E55" s="78">
        <v>27.502</v>
      </c>
    </row>
    <row r="56" spans="1:5" ht="15.75">
      <c r="A56" s="31" t="s">
        <v>113</v>
      </c>
      <c r="B56" s="137" t="s">
        <v>109</v>
      </c>
      <c r="C56" s="138"/>
      <c r="D56" s="32" t="s">
        <v>110</v>
      </c>
      <c r="E56" s="79"/>
    </row>
    <row r="57" spans="1:5" ht="15.75">
      <c r="A57" s="31" t="s">
        <v>115</v>
      </c>
      <c r="B57" s="137" t="s">
        <v>112</v>
      </c>
      <c r="C57" s="138"/>
      <c r="D57" s="32" t="s">
        <v>110</v>
      </c>
      <c r="E57" s="79"/>
    </row>
    <row r="58" spans="1:5" ht="15.75">
      <c r="A58" s="31" t="s">
        <v>118</v>
      </c>
      <c r="B58" s="137" t="s">
        <v>114</v>
      </c>
      <c r="C58" s="138"/>
      <c r="D58" s="32" t="s">
        <v>110</v>
      </c>
      <c r="E58" s="79">
        <v>223</v>
      </c>
    </row>
    <row r="59" spans="1:5" ht="15.75">
      <c r="A59" s="31" t="s">
        <v>121</v>
      </c>
      <c r="B59" s="137" t="s">
        <v>116</v>
      </c>
      <c r="C59" s="138"/>
      <c r="D59" s="32" t="s">
        <v>117</v>
      </c>
      <c r="E59" s="79">
        <v>18</v>
      </c>
    </row>
    <row r="60" spans="1:5" ht="15.75">
      <c r="A60" s="31" t="s">
        <v>124</v>
      </c>
      <c r="B60" s="137" t="s">
        <v>119</v>
      </c>
      <c r="C60" s="138"/>
      <c r="D60" s="32" t="s">
        <v>120</v>
      </c>
      <c r="E60" s="71"/>
    </row>
    <row r="61" spans="1:5" ht="35.25" customHeight="1">
      <c r="A61" s="31" t="s">
        <v>127</v>
      </c>
      <c r="B61" s="137" t="s">
        <v>122</v>
      </c>
      <c r="C61" s="138"/>
      <c r="D61" s="32" t="s">
        <v>123</v>
      </c>
      <c r="E61" s="71">
        <f>E25/E51</f>
        <v>4.768416602935814</v>
      </c>
    </row>
    <row r="62" spans="1:5" ht="36" customHeight="1">
      <c r="A62" s="39" t="s">
        <v>208</v>
      </c>
      <c r="B62" s="143" t="s">
        <v>125</v>
      </c>
      <c r="C62" s="144"/>
      <c r="D62" s="41" t="s">
        <v>126</v>
      </c>
      <c r="E62" s="73"/>
    </row>
    <row r="63" spans="1:5" ht="16.5" thickBot="1">
      <c r="A63" s="45" t="s">
        <v>209</v>
      </c>
      <c r="B63" s="145" t="s">
        <v>128</v>
      </c>
      <c r="C63" s="146"/>
      <c r="D63" s="46"/>
      <c r="E63" s="80"/>
    </row>
  </sheetData>
  <sheetProtection/>
  <mergeCells count="55">
    <mergeCell ref="B62:C62"/>
    <mergeCell ref="B63:C63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57:C57"/>
    <mergeCell ref="B48:C48"/>
    <mergeCell ref="B44:C44"/>
    <mergeCell ref="B45:C45"/>
    <mergeCell ref="B49:C49"/>
    <mergeCell ref="B50:C50"/>
    <mergeCell ref="B51:C51"/>
    <mergeCell ref="B40:C40"/>
    <mergeCell ref="B41:C41"/>
    <mergeCell ref="B42:C42"/>
    <mergeCell ref="B43:C43"/>
    <mergeCell ref="B46:C46"/>
    <mergeCell ref="B47:C47"/>
    <mergeCell ref="B31:C31"/>
    <mergeCell ref="B32:C32"/>
    <mergeCell ref="B37:C37"/>
    <mergeCell ref="B38:C38"/>
    <mergeCell ref="B39:C39"/>
    <mergeCell ref="B33:C33"/>
    <mergeCell ref="B34:C34"/>
    <mergeCell ref="B36:C36"/>
    <mergeCell ref="B35:C35"/>
    <mergeCell ref="B25:C25"/>
    <mergeCell ref="B26:C26"/>
    <mergeCell ref="B27:C27"/>
    <mergeCell ref="B28:C28"/>
    <mergeCell ref="B29:C29"/>
    <mergeCell ref="B30:C30"/>
    <mergeCell ref="A18:A21"/>
    <mergeCell ref="B18:B21"/>
    <mergeCell ref="B16:C16"/>
    <mergeCell ref="B17:C17"/>
    <mergeCell ref="B23:C23"/>
    <mergeCell ref="B24:C24"/>
    <mergeCell ref="B6:D6"/>
    <mergeCell ref="B2:D2"/>
    <mergeCell ref="B3:D3"/>
    <mergeCell ref="B4:D4"/>
    <mergeCell ref="B5:D5"/>
    <mergeCell ref="B15:C15"/>
    <mergeCell ref="B11:C11"/>
    <mergeCell ref="B12:C12"/>
    <mergeCell ref="B13:C13"/>
    <mergeCell ref="B14:C14"/>
  </mergeCells>
  <dataValidations count="4">
    <dataValidation type="decimal" allowBlank="1" showInputMessage="1" showErrorMessage="1" sqref="E52:E55 E60:E62 E14:E16 E18:E19 E25:E45 E23">
      <formula1>-99999999999</formula1>
      <formula2>999999999999</formula2>
    </dataValidation>
    <dataValidation type="whole" allowBlank="1" showInputMessage="1" showErrorMessage="1" sqref="E56:E59">
      <formula1>-99999999999</formula1>
      <formula2>999999999999</formula2>
    </dataValidation>
    <dataValidation type="textLength" operator="lessThanOrEqual" allowBlank="1" showInputMessage="1" showErrorMessage="1" sqref="E63">
      <formula1>300</formula1>
    </dataValidation>
    <dataValidation type="decimal" allowBlank="1" showInputMessage="1" showErrorMessage="1" sqref="E46:E51">
      <formula1>-999999999999</formula1>
      <formula2>999999999999</formula2>
    </dataValidation>
  </dataValidations>
  <hyperlinks>
    <hyperlink ref="B22" location="'ТС показатели'!R1C1" tooltip="Добавить вид топлива" display="Добавить вид топлива"/>
  </hyperlinks>
  <printOptions/>
  <pageMargins left="0.75" right="0.75" top="0.17" bottom="0.21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2">
      <selection activeCell="B5" sqref="B5:D5"/>
    </sheetView>
  </sheetViews>
  <sheetFormatPr defaultColWidth="9.140625" defaultRowHeight="12.75"/>
  <cols>
    <col min="1" max="1" width="8.57421875" style="0" customWidth="1"/>
    <col min="2" max="2" width="40.140625" style="0" customWidth="1"/>
    <col min="3" max="3" width="21.140625" style="0" customWidth="1"/>
    <col min="4" max="4" width="21.421875" style="0" customWidth="1"/>
    <col min="5" max="5" width="16.7109375" style="0" customWidth="1"/>
    <col min="6" max="6" width="14.140625" style="0" customWidth="1"/>
    <col min="7" max="7" width="14.28125" style="0" customWidth="1"/>
    <col min="8" max="8" width="15.00390625" style="0" customWidth="1"/>
    <col min="9" max="9" width="14.57421875" style="0" customWidth="1"/>
    <col min="10" max="10" width="15.57421875" style="0" customWidth="1"/>
  </cols>
  <sheetData>
    <row r="1" ht="15.75">
      <c r="D1" s="11" t="s">
        <v>146</v>
      </c>
    </row>
    <row r="3" spans="2:4" ht="15.75">
      <c r="B3" s="116" t="s">
        <v>147</v>
      </c>
      <c r="C3" s="116"/>
      <c r="D3" s="116"/>
    </row>
    <row r="4" spans="2:4" ht="15.75">
      <c r="B4" s="116" t="s">
        <v>216</v>
      </c>
      <c r="C4" s="116"/>
      <c r="D4" s="116"/>
    </row>
    <row r="5" spans="2:4" ht="12.75">
      <c r="B5" s="147" t="s">
        <v>199</v>
      </c>
      <c r="C5" s="147"/>
      <c r="D5" s="147"/>
    </row>
    <row r="6" ht="13.5" thickBot="1"/>
    <row r="7" spans="1:4" ht="32.25" thickBot="1">
      <c r="A7" s="33" t="s">
        <v>26</v>
      </c>
      <c r="B7" s="47" t="s">
        <v>27</v>
      </c>
      <c r="C7" s="34" t="s">
        <v>0</v>
      </c>
      <c r="D7" s="35" t="s">
        <v>130</v>
      </c>
    </row>
    <row r="8" spans="1:4" ht="16.5" thickBot="1">
      <c r="A8" s="36">
        <v>1</v>
      </c>
      <c r="B8" s="37">
        <f>A8+1</f>
        <v>2</v>
      </c>
      <c r="C8" s="37">
        <f>B8+1</f>
        <v>3</v>
      </c>
      <c r="D8" s="38">
        <f>C8+1</f>
        <v>4</v>
      </c>
    </row>
    <row r="9" spans="1:4" ht="31.5" customHeight="1">
      <c r="A9" s="29">
        <v>1</v>
      </c>
      <c r="B9" s="48" t="s">
        <v>131</v>
      </c>
      <c r="C9" s="84"/>
      <c r="D9" s="49" t="s">
        <v>132</v>
      </c>
    </row>
    <row r="10" spans="1:4" ht="21.75" customHeight="1">
      <c r="A10" s="31">
        <v>2</v>
      </c>
      <c r="B10" s="50" t="s">
        <v>133</v>
      </c>
      <c r="C10" s="85"/>
      <c r="D10" s="51" t="s">
        <v>132</v>
      </c>
    </row>
    <row r="11" spans="1:4" ht="15.75">
      <c r="A11" s="31">
        <v>3</v>
      </c>
      <c r="B11" s="52" t="s">
        <v>134</v>
      </c>
      <c r="C11" s="86"/>
      <c r="D11" s="53" t="s">
        <v>132</v>
      </c>
    </row>
    <row r="12" spans="1:4" ht="15.75">
      <c r="A12" s="31">
        <v>4</v>
      </c>
      <c r="B12" s="52" t="s">
        <v>5</v>
      </c>
      <c r="C12" s="86"/>
      <c r="D12" s="53" t="s">
        <v>132</v>
      </c>
    </row>
    <row r="13" spans="1:4" ht="47.25">
      <c r="A13" s="31">
        <v>5</v>
      </c>
      <c r="B13" s="50" t="s">
        <v>135</v>
      </c>
      <c r="C13" s="87"/>
      <c r="D13" s="54" t="s">
        <v>132</v>
      </c>
    </row>
    <row r="14" spans="1:4" ht="31.5">
      <c r="A14" s="31" t="s">
        <v>80</v>
      </c>
      <c r="B14" s="50" t="s">
        <v>136</v>
      </c>
      <c r="C14" s="88"/>
      <c r="D14" s="53" t="s">
        <v>132</v>
      </c>
    </row>
    <row r="15" spans="1:4" ht="31.5">
      <c r="A15" s="31" t="s">
        <v>84</v>
      </c>
      <c r="B15" s="40" t="s">
        <v>137</v>
      </c>
      <c r="C15" s="89">
        <f>SUM(F15:G15)</f>
        <v>0</v>
      </c>
      <c r="D15" s="71"/>
    </row>
    <row r="16" spans="1:4" ht="33.75" customHeight="1">
      <c r="A16" s="55" t="s">
        <v>87</v>
      </c>
      <c r="B16" s="56" t="s">
        <v>168</v>
      </c>
      <c r="C16" s="90">
        <f>SUM(F16:G16)</f>
        <v>0</v>
      </c>
      <c r="D16" s="71"/>
    </row>
    <row r="17" spans="1:4" ht="33" customHeight="1">
      <c r="A17" s="58" t="s">
        <v>97</v>
      </c>
      <c r="B17" s="57" t="s">
        <v>169</v>
      </c>
      <c r="C17" s="89">
        <f>SUM(F17:G17)</f>
        <v>0</v>
      </c>
      <c r="D17" s="71"/>
    </row>
    <row r="18" spans="1:4" ht="33.75" customHeight="1">
      <c r="A18" s="58" t="s">
        <v>100</v>
      </c>
      <c r="B18" s="59" t="s">
        <v>138</v>
      </c>
      <c r="C18" s="89">
        <v>0</v>
      </c>
      <c r="D18" s="71"/>
    </row>
    <row r="19" spans="1:4" ht="15.75" customHeight="1">
      <c r="A19" s="60" t="s">
        <v>103</v>
      </c>
      <c r="B19" s="59" t="s">
        <v>139</v>
      </c>
      <c r="C19" s="89">
        <v>0</v>
      </c>
      <c r="D19" s="71"/>
    </row>
    <row r="20" spans="1:4" ht="31.5">
      <c r="A20" s="60" t="s">
        <v>106</v>
      </c>
      <c r="B20" s="61" t="s">
        <v>140</v>
      </c>
      <c r="C20" s="89">
        <f aca="true" t="shared" si="0" ref="C20:C25">SUM(F20:G20)</f>
        <v>0</v>
      </c>
      <c r="D20" s="71"/>
    </row>
    <row r="21" spans="1:4" ht="15.75">
      <c r="A21" s="60" t="s">
        <v>108</v>
      </c>
      <c r="B21" s="61" t="s">
        <v>141</v>
      </c>
      <c r="C21" s="89">
        <f t="shared" si="0"/>
        <v>0</v>
      </c>
      <c r="D21" s="71"/>
    </row>
    <row r="22" spans="1:4" ht="15.75">
      <c r="A22" s="60" t="s">
        <v>111</v>
      </c>
      <c r="B22" s="61" t="s">
        <v>142</v>
      </c>
      <c r="C22" s="89">
        <f t="shared" si="0"/>
        <v>0</v>
      </c>
      <c r="D22" s="71"/>
    </row>
    <row r="23" spans="1:4" ht="31.5">
      <c r="A23" s="60" t="s">
        <v>113</v>
      </c>
      <c r="B23" s="61" t="s">
        <v>143</v>
      </c>
      <c r="C23" s="89">
        <f t="shared" si="0"/>
        <v>0</v>
      </c>
      <c r="D23" s="71"/>
    </row>
    <row r="24" spans="1:4" ht="15.75">
      <c r="A24" s="60" t="s">
        <v>115</v>
      </c>
      <c r="B24" s="61" t="s">
        <v>144</v>
      </c>
      <c r="C24" s="89">
        <f t="shared" si="0"/>
        <v>0</v>
      </c>
      <c r="D24" s="71"/>
    </row>
    <row r="25" spans="1:4" ht="16.5" thickBot="1">
      <c r="A25" s="62" t="s">
        <v>118</v>
      </c>
      <c r="B25" s="63" t="s">
        <v>145</v>
      </c>
      <c r="C25" s="91">
        <f t="shared" si="0"/>
        <v>0</v>
      </c>
      <c r="D25" s="92"/>
    </row>
    <row r="27" ht="21" customHeight="1">
      <c r="A27" s="114" t="s">
        <v>201</v>
      </c>
    </row>
    <row r="29" ht="21" customHeight="1"/>
    <row r="30" ht="18" customHeight="1"/>
    <row r="31" ht="16.5" customHeight="1"/>
    <row r="32" ht="18.75" customHeight="1"/>
    <row r="33" ht="20.25" customHeight="1"/>
    <row r="40" ht="17.25" customHeight="1"/>
    <row r="42" ht="14.25" customHeight="1"/>
    <row r="43" ht="17.25" customHeight="1"/>
    <row r="44" ht="13.5" customHeight="1"/>
    <row r="45" ht="14.25" customHeight="1"/>
    <row r="46" ht="15.75" customHeight="1"/>
    <row r="55" ht="17.25" customHeight="1"/>
    <row r="56" ht="21.75" customHeight="1"/>
    <row r="57" ht="17.25" customHeight="1"/>
    <row r="58" ht="18" customHeight="1"/>
    <row r="59" ht="17.25" customHeight="1"/>
    <row r="60" ht="21" customHeight="1"/>
    <row r="61" ht="16.5" customHeight="1"/>
    <row r="62" ht="19.5" customHeight="1"/>
    <row r="63" ht="18.75" customHeight="1"/>
    <row r="64" ht="20.25" customHeight="1"/>
    <row r="65" ht="15" customHeight="1"/>
    <row r="67" ht="18.75" customHeight="1"/>
    <row r="68" ht="16.5" customHeight="1"/>
    <row r="69" ht="21" customHeight="1"/>
    <row r="70" ht="19.5" customHeight="1"/>
    <row r="72" ht="18" customHeight="1"/>
    <row r="74" ht="18" customHeight="1"/>
    <row r="76" ht="19.5" customHeight="1"/>
    <row r="78" ht="15.75" customHeight="1"/>
    <row r="80" ht="19.5" customHeight="1"/>
    <row r="81" ht="19.5" customHeight="1"/>
    <row r="82" ht="18" customHeight="1"/>
    <row r="83" ht="15" customHeight="1"/>
    <row r="84" ht="17.25" customHeight="1"/>
    <row r="136" ht="17.25" customHeight="1"/>
    <row r="138" ht="16.5" customHeight="1"/>
    <row r="139" ht="20.25" customHeight="1"/>
    <row r="140" ht="19.5" customHeight="1"/>
    <row r="141" ht="21" customHeight="1"/>
  </sheetData>
  <sheetProtection/>
  <mergeCells count="3">
    <mergeCell ref="B4:D4"/>
    <mergeCell ref="B5:D5"/>
    <mergeCell ref="B3:D3"/>
  </mergeCells>
  <dataValidations count="3">
    <dataValidation type="date" allowBlank="1" showInputMessage="1" showErrorMessage="1" sqref="C11:C12">
      <formula1>1</formula1>
      <formula2>73051</formula2>
    </dataValidation>
    <dataValidation type="decimal" allowBlank="1" showInputMessage="1" showErrorMessage="1" sqref="C13 C15:D25">
      <formula1>-99999999999</formula1>
      <formula2>999999999999</formula2>
    </dataValidation>
    <dataValidation type="list" allowBlank="1" showInputMessage="1" showErrorMessage="1" sqref="C14">
      <formula1>"да,нет"</formula1>
    </dataValidation>
  </dataValidations>
  <printOptions/>
  <pageMargins left="0.75" right="0.19" top="0.22" bottom="0.19" header="0.5" footer="0.5"/>
  <pageSetup fitToHeight="6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52.00390625" style="0" customWidth="1"/>
    <col min="4" max="4" width="23.7109375" style="0" customWidth="1"/>
    <col min="5" max="5" width="17.421875" style="0" customWidth="1"/>
    <col min="6" max="6" width="16.28125" style="0" customWidth="1"/>
  </cols>
  <sheetData>
    <row r="1" ht="15.75">
      <c r="H1" s="11" t="s">
        <v>148</v>
      </c>
    </row>
    <row r="2" ht="15.75">
      <c r="A2" s="8"/>
    </row>
    <row r="3" spans="1:6" ht="84.75" customHeight="1">
      <c r="A3" s="148" t="s">
        <v>217</v>
      </c>
      <c r="B3" s="148"/>
      <c r="C3" s="148"/>
      <c r="D3" s="148"/>
      <c r="E3" s="148"/>
      <c r="F3" s="148"/>
    </row>
    <row r="4" ht="13.5">
      <c r="A4" s="2"/>
    </row>
    <row r="5" ht="16.5" thickBot="1">
      <c r="A5" s="1"/>
    </row>
    <row r="6" spans="1:6" ht="18" customHeight="1">
      <c r="A6" s="3" t="s">
        <v>2</v>
      </c>
      <c r="B6" s="9" t="s">
        <v>4</v>
      </c>
      <c r="C6" s="3" t="s">
        <v>7</v>
      </c>
      <c r="D6" s="3" t="s">
        <v>13</v>
      </c>
      <c r="E6" s="3" t="s">
        <v>19</v>
      </c>
      <c r="F6" s="3" t="s">
        <v>23</v>
      </c>
    </row>
    <row r="7" spans="1:6" ht="21" customHeight="1">
      <c r="A7" s="4" t="s">
        <v>3</v>
      </c>
      <c r="B7" s="13" t="s">
        <v>6</v>
      </c>
      <c r="C7" s="4" t="s">
        <v>8</v>
      </c>
      <c r="D7" s="4" t="s">
        <v>14</v>
      </c>
      <c r="E7" s="4" t="s">
        <v>20</v>
      </c>
      <c r="F7" s="4" t="s">
        <v>24</v>
      </c>
    </row>
    <row r="8" spans="1:6" ht="18.75" customHeight="1">
      <c r="A8" s="5"/>
      <c r="B8" s="26"/>
      <c r="C8" s="4" t="s">
        <v>9</v>
      </c>
      <c r="D8" s="4" t="s">
        <v>15</v>
      </c>
      <c r="E8" s="4" t="s">
        <v>21</v>
      </c>
      <c r="F8" s="5"/>
    </row>
    <row r="9" spans="1:6" ht="16.5" customHeight="1">
      <c r="A9" s="5"/>
      <c r="B9" s="26"/>
      <c r="C9" s="4" t="s">
        <v>10</v>
      </c>
      <c r="D9" s="4" t="s">
        <v>16</v>
      </c>
      <c r="E9" s="4" t="s">
        <v>22</v>
      </c>
      <c r="F9" s="5"/>
    </row>
    <row r="10" spans="1:6" ht="15.75">
      <c r="A10" s="5"/>
      <c r="B10" s="26"/>
      <c r="C10" s="4" t="s">
        <v>11</v>
      </c>
      <c r="D10" s="4" t="s">
        <v>17</v>
      </c>
      <c r="E10" s="5"/>
      <c r="F10" s="5"/>
    </row>
    <row r="11" spans="1:6" ht="14.25" customHeight="1" thickBot="1">
      <c r="A11" s="6"/>
      <c r="B11" s="27"/>
      <c r="C11" s="7" t="s">
        <v>12</v>
      </c>
      <c r="D11" s="7" t="s">
        <v>18</v>
      </c>
      <c r="E11" s="6"/>
      <c r="F11" s="6"/>
    </row>
    <row r="12" spans="1:6" ht="16.5" thickBot="1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9">
        <v>6</v>
      </c>
    </row>
    <row r="13" spans="1:6" ht="15.75">
      <c r="A13" s="24"/>
      <c r="B13" s="15"/>
      <c r="C13" s="15"/>
      <c r="D13" s="15"/>
      <c r="E13" s="15"/>
      <c r="F13" s="25"/>
    </row>
    <row r="14" spans="1:6" ht="48.75" customHeight="1">
      <c r="A14" s="65" t="s">
        <v>158</v>
      </c>
      <c r="B14" s="15"/>
      <c r="C14" s="115" t="s">
        <v>218</v>
      </c>
      <c r="D14" s="97" t="s">
        <v>219</v>
      </c>
      <c r="E14" s="112">
        <v>4296.52</v>
      </c>
      <c r="F14" s="25" t="s">
        <v>159</v>
      </c>
    </row>
    <row r="15" spans="1:6" ht="15.75">
      <c r="A15" s="65"/>
      <c r="B15" s="15"/>
      <c r="C15" s="15"/>
      <c r="D15" s="97"/>
      <c r="E15" s="67"/>
      <c r="F15" s="25"/>
    </row>
    <row r="16" spans="1:6" ht="15.75">
      <c r="A16" s="65"/>
      <c r="B16" s="15"/>
      <c r="C16" s="15"/>
      <c r="D16" s="15"/>
      <c r="E16" s="67"/>
      <c r="F16" s="25"/>
    </row>
    <row r="17" spans="1:6" ht="15.75">
      <c r="A17" s="66">
        <v>2</v>
      </c>
      <c r="B17" s="10"/>
      <c r="C17" s="10" t="s">
        <v>160</v>
      </c>
      <c r="D17" s="10"/>
      <c r="E17" s="14">
        <v>694.1</v>
      </c>
      <c r="F17" s="20"/>
    </row>
    <row r="18" spans="1:6" ht="16.5" thickBot="1">
      <c r="A18" s="21"/>
      <c r="B18" s="22"/>
      <c r="C18" s="22"/>
      <c r="D18" s="22"/>
      <c r="E18" s="22"/>
      <c r="F18" s="23"/>
    </row>
  </sheetData>
  <sheetProtection/>
  <mergeCells count="1">
    <mergeCell ref="A3:F3"/>
  </mergeCells>
  <printOptions/>
  <pageMargins left="0.75" right="0.16" top="0.27" bottom="0.23" header="0.5" footer="0.5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20">
      <selection activeCell="A38" sqref="A38"/>
    </sheetView>
  </sheetViews>
  <sheetFormatPr defaultColWidth="9.140625" defaultRowHeight="12.75"/>
  <sheetData>
    <row r="1" ht="15.75">
      <c r="J1" s="11" t="s">
        <v>149</v>
      </c>
    </row>
    <row r="2" ht="15.75">
      <c r="A2" s="8"/>
    </row>
    <row r="3" spans="1:8" ht="15.75">
      <c r="A3" s="12" t="s">
        <v>25</v>
      </c>
      <c r="B3" s="28"/>
      <c r="C3" s="28"/>
      <c r="D3" s="28"/>
      <c r="E3" s="28"/>
      <c r="F3" s="28"/>
      <c r="G3" s="28"/>
      <c r="H3" s="28"/>
    </row>
    <row r="4" spans="1:8" ht="15.75">
      <c r="A4" s="12" t="s">
        <v>164</v>
      </c>
      <c r="B4" s="28"/>
      <c r="C4" s="28"/>
      <c r="D4" s="28"/>
      <c r="E4" s="28"/>
      <c r="F4" s="28"/>
      <c r="G4" s="28"/>
      <c r="H4" s="28"/>
    </row>
    <row r="5" spans="1:8" ht="15.75">
      <c r="A5" s="12" t="s">
        <v>220</v>
      </c>
      <c r="B5" s="28"/>
      <c r="C5" s="28"/>
      <c r="D5" s="28"/>
      <c r="E5" s="28"/>
      <c r="F5" s="28"/>
      <c r="G5" s="28"/>
      <c r="H5" s="28"/>
    </row>
    <row r="6" ht="15.75">
      <c r="A6" s="1"/>
    </row>
    <row r="7" ht="12.75">
      <c r="A7" s="64" t="s">
        <v>202</v>
      </c>
    </row>
    <row r="8" ht="13.5">
      <c r="A8" s="2" t="s">
        <v>1</v>
      </c>
    </row>
    <row r="10" spans="1:11" ht="12.75">
      <c r="A10" s="149" t="s">
        <v>150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</row>
    <row r="11" spans="1:11" ht="12.75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 ht="12.7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7"/>
    </row>
    <row r="13" spans="1:11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39" customHeight="1">
      <c r="A14" s="159" t="s">
        <v>203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6" spans="1:11" ht="12.75">
      <c r="A16" s="149" t="s">
        <v>151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1"/>
    </row>
    <row r="17" spans="1:11" ht="12.75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4"/>
    </row>
    <row r="18" spans="1:11" ht="12.7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1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37.5" customHeight="1">
      <c r="A21" s="161" t="s">
        <v>165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42.75" customHeight="1">
      <c r="A22" s="161" t="s">
        <v>166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ht="47.25" customHeight="1">
      <c r="A23" s="161" t="s">
        <v>167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1" ht="63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63" customHeight="1">
      <c r="A25" s="149" t="s">
        <v>162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1"/>
    </row>
    <row r="26" spans="1:11" ht="12.7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4"/>
    </row>
    <row r="27" spans="1:11" ht="12.7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7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76.5" customHeight="1">
      <c r="A29" s="159" t="s">
        <v>197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 ht="97.5" customHeight="1">
      <c r="A30" s="160" t="s">
        <v>204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11" ht="83.25" customHeight="1">
      <c r="A31" s="160" t="s">
        <v>163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3" spans="1:11" ht="12.75">
      <c r="A33" s="149" t="s">
        <v>152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1"/>
    </row>
    <row r="34" spans="1:11" ht="12.75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4"/>
    </row>
    <row r="35" spans="1:11" ht="12.75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7"/>
    </row>
    <row r="37" spans="1:11" ht="91.5" customHeight="1">
      <c r="A37" s="158" t="s">
        <v>221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</row>
  </sheetData>
  <sheetProtection/>
  <mergeCells count="12">
    <mergeCell ref="A22:K22"/>
    <mergeCell ref="A23:K23"/>
    <mergeCell ref="A10:K12"/>
    <mergeCell ref="A14:K14"/>
    <mergeCell ref="A16:K18"/>
    <mergeCell ref="A21:K21"/>
    <mergeCell ref="A33:K35"/>
    <mergeCell ref="A37:K37"/>
    <mergeCell ref="A25:K27"/>
    <mergeCell ref="A29:K29"/>
    <mergeCell ref="A30:K30"/>
    <mergeCell ref="A31:K31"/>
  </mergeCells>
  <printOptions/>
  <pageMargins left="0.75" right="0.21" top="1" bottom="0.23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2012-01-11T11:42:39Z</cp:lastPrinted>
  <dcterms:created xsi:type="dcterms:W3CDTF">1996-10-08T23:32:33Z</dcterms:created>
  <dcterms:modified xsi:type="dcterms:W3CDTF">2017-12-27T05:26:45Z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